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0" yWindow="5960" windowWidth="27640" windowHeight="169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<sst xmlns="http://schemas.openxmlformats.org/spreadsheetml/2006/main" count="210" uniqueCount="197">
  <si>
    <t>PERSONNEL AND EQUIPMENT</t>
  </si>
  <si>
    <t>Estimated Costs</t>
  </si>
  <si>
    <t>3-year or item</t>
  </si>
  <si>
    <t>% of</t>
  </si>
  <si>
    <t>Category</t>
  </si>
  <si>
    <t>Cost</t>
  </si>
  <si>
    <t>Total</t>
  </si>
  <si>
    <t>Subtotal</t>
  </si>
  <si>
    <t>Staff, students</t>
  </si>
  <si>
    <t>grad student</t>
  </si>
  <si>
    <t>salary</t>
  </si>
  <si>
    <t>assumes 1 postdoc</t>
  </si>
  <si>
    <t>tuition</t>
  </si>
  <si>
    <t>and 1 lab tech</t>
  </si>
  <si>
    <t>benefits</t>
  </si>
  <si>
    <t>but no grad student</t>
  </si>
  <si>
    <t>postdoc</t>
  </si>
  <si>
    <t>(assume total cost is $48K each/year)</t>
  </si>
  <si>
    <t>(1 for 2 years covered by department)</t>
  </si>
  <si>
    <t>lab tech</t>
  </si>
  <si>
    <t>(assume total cost is $33K each/year)</t>
  </si>
  <si>
    <t>Animals (primarily mice)</t>
  </si>
  <si>
    <r>
      <t xml:space="preserve">Housing, </t>
    </r>
    <r>
      <rPr>
        <sz val="10"/>
        <rFont val="Arial"/>
        <family val="0"/>
      </rPr>
      <t>±</t>
    </r>
    <r>
      <rPr>
        <sz val="10"/>
        <rFont val="Arial"/>
        <family val="2"/>
      </rPr>
      <t>100 cages, 3 years</t>
    </r>
  </si>
  <si>
    <t>$0.53/cage/day x 100 cages x 3 years = $58035</t>
  </si>
  <si>
    <t>Mice--purchase and transfer</t>
  </si>
  <si>
    <t>Genotyping (shared equipment?)</t>
  </si>
  <si>
    <t>Multielectrode array system</t>
  </si>
  <si>
    <t>MCS MEA-1060 system</t>
  </si>
  <si>
    <t>infrared dissection system</t>
  </si>
  <si>
    <t>dissection scope</t>
  </si>
  <si>
    <t>infrared illuminator</t>
  </si>
  <si>
    <t>eyepiece adapters (x2)</t>
  </si>
  <si>
    <t>infrared camera attachments x2</t>
  </si>
  <si>
    <t>normal illuminator</t>
  </si>
  <si>
    <t>multielectrode arrays</t>
  </si>
  <si>
    <t>visual stimulus system</t>
  </si>
  <si>
    <t>Intel Mac (no monitor)</t>
  </si>
  <si>
    <t>neutral density filter set</t>
  </si>
  <si>
    <t>monitor (CRT)</t>
  </si>
  <si>
    <t>projection lens</t>
  </si>
  <si>
    <t>software</t>
  </si>
  <si>
    <t>Matlab</t>
  </si>
  <si>
    <t>PsychToolbox</t>
  </si>
  <si>
    <t>Matlab continuing update licence to cover first 3 years</t>
  </si>
  <si>
    <t>stim. trigger</t>
  </si>
  <si>
    <t>USB PMD-1208FS</t>
  </si>
  <si>
    <t>various BNC cables</t>
  </si>
  <si>
    <t>Lucivid CRT system for stimulus presentation</t>
  </si>
  <si>
    <t>monitor calibration device</t>
  </si>
  <si>
    <t>Spyder2PRO</t>
  </si>
  <si>
    <t>radiometer (light meter)</t>
  </si>
  <si>
    <t>radiometer sensor heads</t>
  </si>
  <si>
    <t>medium-quality dissection scope head (for stimulus alignment)</t>
  </si>
  <si>
    <t>misc.</t>
  </si>
  <si>
    <t>tissue hold-down, perfusion parts</t>
  </si>
  <si>
    <t>conductive pads ("Zebra" 45mm2)</t>
  </si>
  <si>
    <t>data:  sorting and analysis</t>
  </si>
  <si>
    <t>Offline Sorter</t>
  </si>
  <si>
    <t>NeuroExplorer</t>
  </si>
  <si>
    <t>Igor Pro</t>
  </si>
  <si>
    <t>hardware</t>
  </si>
  <si>
    <t>analysis PC</t>
  </si>
  <si>
    <t>external large data drive</t>
  </si>
  <si>
    <t>Electrophysiology</t>
  </si>
  <si>
    <t>slices</t>
  </si>
  <si>
    <t>Vibratome V3000 system</t>
  </si>
  <si>
    <t>patch-clamp system</t>
  </si>
  <si>
    <t>retinal dissection system as above (duplicated; dedicated to rig)</t>
  </si>
  <si>
    <t>pipettes</t>
  </si>
  <si>
    <t>Sutter P-97 puller</t>
  </si>
  <si>
    <t>Sutter glass and accessories</t>
  </si>
  <si>
    <t>Faraday cage</t>
  </si>
  <si>
    <t>vibration isolation table</t>
  </si>
  <si>
    <t>microscope</t>
  </si>
  <si>
    <t>upright</t>
  </si>
  <si>
    <t>water-immersion lens</t>
  </si>
  <si>
    <t>perfusion chamber</t>
  </si>
  <si>
    <t>chamber</t>
  </si>
  <si>
    <t>platform</t>
  </si>
  <si>
    <t>heater</t>
  </si>
  <si>
    <t>manipulator</t>
  </si>
  <si>
    <t>gantry for manipulator</t>
  </si>
  <si>
    <t>coarse manipulator</t>
  </si>
  <si>
    <t>amplifier</t>
  </si>
  <si>
    <t>HEKA EPC-10 single</t>
  </si>
  <si>
    <t>acquisition</t>
  </si>
  <si>
    <t>HEKA Patchmaster software</t>
  </si>
  <si>
    <t>PC</t>
  </si>
  <si>
    <t>bench-top rack</t>
  </si>
  <si>
    <t>Humbug</t>
  </si>
  <si>
    <t>osmometer (or access to one somewhere)</t>
  </si>
  <si>
    <t>OptoMotry system</t>
  </si>
  <si>
    <t>(visual acuity and contrast sensitivity assessment via behavioral testing)</t>
  </si>
  <si>
    <t>use of departmental</t>
  </si>
  <si>
    <t>training</t>
  </si>
  <si>
    <t>confocal system</t>
  </si>
  <si>
    <t>time on laser</t>
  </si>
  <si>
    <t>Imaris imaging software</t>
  </si>
  <si>
    <t>(for cell morphometry)</t>
  </si>
  <si>
    <t>Immunohistochemistry</t>
  </si>
  <si>
    <t>cryostat/microtome (Leica or similar) + supplies</t>
  </si>
  <si>
    <t>secondary antibodies</t>
  </si>
  <si>
    <t>primary antibodies</t>
  </si>
  <si>
    <t>other solutions, chemicals</t>
  </si>
  <si>
    <t>Electroretinogram (ERG)</t>
  </si>
  <si>
    <t>DAM80 amplifier</t>
  </si>
  <si>
    <t>(for a skeleton system, not a clinical instrument)</t>
  </si>
  <si>
    <t>system</t>
  </si>
  <si>
    <t>light source</t>
  </si>
  <si>
    <t>corneal electrodes</t>
  </si>
  <si>
    <t>plat. needles for ground</t>
  </si>
  <si>
    <t>electrode holders</t>
  </si>
  <si>
    <t>mouse heating pad</t>
  </si>
  <si>
    <t>drugs, supplies</t>
  </si>
  <si>
    <t>access to a departmental</t>
  </si>
  <si>
    <t>desktop endmill</t>
  </si>
  <si>
    <t>machine shop?</t>
  </si>
  <si>
    <t>accessories, materials</t>
  </si>
  <si>
    <t>Common equipment</t>
  </si>
  <si>
    <t>scales</t>
  </si>
  <si>
    <t>digital, medium/coarse</t>
  </si>
  <si>
    <t>and</t>
  </si>
  <si>
    <t>digital, fine</t>
  </si>
  <si>
    <t>Miscellaneous items</t>
  </si>
  <si>
    <t>water purification system</t>
  </si>
  <si>
    <t>Pipettemen</t>
  </si>
  <si>
    <t>2 sets 10, 20, 200, 1000 uL, multi-uL</t>
  </si>
  <si>
    <t>tips, tubes, other plastics</t>
  </si>
  <si>
    <t>waterbath incubator</t>
  </si>
  <si>
    <t>perfusion system parts</t>
  </si>
  <si>
    <t>connectors (e.g., Luer), set; PE and silicone tubing; misc.</t>
  </si>
  <si>
    <t>instruments and supplies</t>
  </si>
  <si>
    <t>surgery supplies, dissection tools, needles--set x2</t>
  </si>
  <si>
    <t>carbogen regulator (x2)</t>
  </si>
  <si>
    <t>freezer, -20</t>
  </si>
  <si>
    <t>freezer, -80</t>
  </si>
  <si>
    <t>refrigerator</t>
  </si>
  <si>
    <t>tools (screwdrivers, drill, etc.)</t>
  </si>
  <si>
    <t>sonicator</t>
  </si>
  <si>
    <t>lab cart</t>
  </si>
  <si>
    <t>microwave</t>
  </si>
  <si>
    <t>stirrer hotplate x2</t>
  </si>
  <si>
    <t>timers</t>
  </si>
  <si>
    <t>pH meter</t>
  </si>
  <si>
    <t>mixer (Vortex)</t>
  </si>
  <si>
    <t>misc:  ice buckets, stir bars, pH standards, Parafilm, etc.</t>
  </si>
  <si>
    <t>Safety equipment</t>
  </si>
  <si>
    <t>gloves for hot/cold/dry ice</t>
  </si>
  <si>
    <t>sharps containers</t>
  </si>
  <si>
    <t>broken glass containers</t>
  </si>
  <si>
    <t>flammable liquids safety cabinet</t>
  </si>
  <si>
    <t>chemical safety cabinet</t>
  </si>
  <si>
    <t>safety goggles</t>
  </si>
  <si>
    <t>first-aid kit</t>
  </si>
  <si>
    <t>eye-wash station</t>
  </si>
  <si>
    <t>(include in renovation)</t>
  </si>
  <si>
    <t>Supplies</t>
  </si>
  <si>
    <t>consumables</t>
  </si>
  <si>
    <t>various glassware, gloves, dishes, pipettes, slides, coverglass</t>
  </si>
  <si>
    <t>common chemicals</t>
  </si>
  <si>
    <t>drugs</t>
  </si>
  <si>
    <t>(various)</t>
  </si>
  <si>
    <t>Office</t>
  </si>
  <si>
    <t>computing</t>
  </si>
  <si>
    <t>Mac Pro G5</t>
  </si>
  <si>
    <t>MacBook Pro</t>
  </si>
  <si>
    <t>widescreen monitor</t>
  </si>
  <si>
    <t>KVM switch</t>
  </si>
  <si>
    <t>PC + monitor for postdoc</t>
  </si>
  <si>
    <t>Windows Vista</t>
  </si>
  <si>
    <t>MS Office</t>
  </si>
  <si>
    <t>Photoshop</t>
  </si>
  <si>
    <t>Illustrator</t>
  </si>
  <si>
    <t>Virus/Security</t>
  </si>
  <si>
    <t>GraphPad Prism (statistics)</t>
  </si>
  <si>
    <t>FileMakerPro</t>
  </si>
  <si>
    <t>Acrobat</t>
  </si>
  <si>
    <t>EndNote, other software</t>
  </si>
  <si>
    <t>printing</t>
  </si>
  <si>
    <t>2-sided, BW laser printer</t>
  </si>
  <si>
    <t>color laser printer</t>
  </si>
  <si>
    <t>paper</t>
  </si>
  <si>
    <t>toner cartridges</t>
  </si>
  <si>
    <t>color toner cartridges</t>
  </si>
  <si>
    <t>furniture</t>
  </si>
  <si>
    <t>(various; covered by renovation funds)</t>
  </si>
  <si>
    <t>food fridge and microwave</t>
  </si>
  <si>
    <t>misc. supplies</t>
  </si>
  <si>
    <t>(pens, notebooks, folders, etc.)</t>
  </si>
  <si>
    <t>network backup system</t>
  </si>
  <si>
    <t>Retrospect</t>
  </si>
  <si>
    <t>dedicated drives</t>
  </si>
  <si>
    <t>presentation</t>
  </si>
  <si>
    <t>(access to LCD projector)</t>
  </si>
  <si>
    <t>professional associations, meetings, travel</t>
  </si>
  <si>
    <t>textbooks, journals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</si>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</sst>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K16" sqref="K16"/>
    </sheetView>
  </sheetViews>
  <sheetFormatPr defaultColWidth="11.00390625" defaultRowHeight="15.75"/>
  <cols>
    <col min="1" max="1" width="26.50390625" style="0" customWidth="1"/>
    <col min="2" max="2" width="25.875" style="0" customWidth="1"/>
    <col min="3" max="3" width="16.125" style="0" customWidth="1"/>
    <col min="4" max="6" width="8.875" style="0" customWidth="1"/>
    <col min="7" max="8" width="7.625" style="0" customWidth="1"/>
    <col min="9" max="9" width="10.50390625" style="0" customWidth="1"/>
    <col min="10" max="10" width="7.00390625" style="0" customWidth="1"/>
  </cols>
  <sheetData>
    <row r="1" spans="1:7" ht="15.75">
      <c r="A1" s="1" t="s">
        <v>0</v>
      </c>
      <c r="G1" s="1" t="s">
        <v>1</v>
      </c>
    </row>
    <row r="2" spans="1:10" ht="15.75">
      <c r="A2" s="1"/>
      <c r="B2" s="1"/>
      <c r="F2" t="s">
        <v>2</v>
      </c>
      <c r="H2" t="s">
        <v>3</v>
      </c>
      <c r="J2" t="s">
        <v>3</v>
      </c>
    </row>
    <row r="3" spans="1:10" ht="15.75">
      <c r="A3" s="1" t="s">
        <v>4</v>
      </c>
      <c r="G3" t="s">
        <v>5</v>
      </c>
      <c r="H3" t="s">
        <v>6</v>
      </c>
      <c r="I3" t="s">
        <v>7</v>
      </c>
      <c r="J3" t="s">
        <v>6</v>
      </c>
    </row>
    <row r="4" spans="1:10" ht="15.75">
      <c r="A4" s="2" t="s">
        <v>8</v>
      </c>
      <c r="B4" s="3" t="s">
        <v>9</v>
      </c>
      <c r="C4" s="3" t="s">
        <v>10</v>
      </c>
      <c r="D4" s="3"/>
      <c r="E4" s="3"/>
      <c r="F4" s="3"/>
      <c r="G4" s="3"/>
      <c r="H4" s="4">
        <f aca="true" t="shared" si="0" ref="H4:H67">100*(G4/$G$143)</f>
        <v>0</v>
      </c>
      <c r="I4" s="4"/>
      <c r="J4" s="4"/>
    </row>
    <row r="5" spans="1:10" ht="15.75">
      <c r="A5" t="s">
        <v>11</v>
      </c>
      <c r="C5" t="s">
        <v>12</v>
      </c>
      <c r="H5" s="5">
        <f t="shared" si="0"/>
        <v>0</v>
      </c>
      <c r="I5" s="5"/>
      <c r="J5" s="5"/>
    </row>
    <row r="6" spans="1:10" ht="15.75">
      <c r="A6" t="s">
        <v>13</v>
      </c>
      <c r="C6" t="s">
        <v>14</v>
      </c>
      <c r="H6" s="5">
        <f t="shared" si="0"/>
        <v>0</v>
      </c>
      <c r="I6" s="5"/>
      <c r="J6" s="5"/>
    </row>
    <row r="7" spans="1:10" ht="15.75">
      <c r="A7" t="s">
        <v>15</v>
      </c>
      <c r="B7" t="s">
        <v>16</v>
      </c>
      <c r="C7" t="s">
        <v>10</v>
      </c>
      <c r="D7" t="s">
        <v>17</v>
      </c>
      <c r="G7">
        <v>0</v>
      </c>
      <c r="H7" s="5">
        <f t="shared" si="0"/>
        <v>0</v>
      </c>
      <c r="I7" s="5"/>
      <c r="J7" s="5"/>
    </row>
    <row r="8" spans="3:10" ht="15.75">
      <c r="C8" t="s">
        <v>12</v>
      </c>
      <c r="D8" t="s">
        <v>18</v>
      </c>
      <c r="H8" s="5">
        <f t="shared" si="0"/>
        <v>0</v>
      </c>
      <c r="I8" s="5"/>
      <c r="J8" s="5"/>
    </row>
    <row r="9" spans="3:10" ht="15.75">
      <c r="C9" t="s">
        <v>14</v>
      </c>
      <c r="H9" s="5">
        <f t="shared" si="0"/>
        <v>0</v>
      </c>
      <c r="I9" s="5"/>
      <c r="J9" s="5"/>
    </row>
    <row r="10" spans="2:10" ht="15.75">
      <c r="B10" t="s">
        <v>19</v>
      </c>
      <c r="C10" t="s">
        <v>10</v>
      </c>
      <c r="D10" t="s">
        <v>20</v>
      </c>
      <c r="G10">
        <v>0</v>
      </c>
      <c r="H10" s="5">
        <f t="shared" si="0"/>
        <v>0</v>
      </c>
      <c r="I10" s="5"/>
      <c r="J10" s="5"/>
    </row>
    <row r="11" spans="3:10" ht="15.75">
      <c r="C11" t="s">
        <v>12</v>
      </c>
      <c r="D11" t="s">
        <v>18</v>
      </c>
      <c r="H11" s="5">
        <f t="shared" si="0"/>
        <v>0</v>
      </c>
      <c r="I11" s="5"/>
      <c r="J11" s="5"/>
    </row>
    <row r="12" spans="3:10" ht="15.75">
      <c r="C12" t="s">
        <v>14</v>
      </c>
      <c r="H12" s="5">
        <f t="shared" si="0"/>
        <v>0</v>
      </c>
      <c r="I12" s="5">
        <f>SUM(G4:G12)</f>
        <v>0</v>
      </c>
      <c r="J12" s="5">
        <f>100*(I12/$G$143)</f>
        <v>0</v>
      </c>
    </row>
    <row r="13" spans="1:10" ht="15.75">
      <c r="A13" s="2" t="s">
        <v>21</v>
      </c>
      <c r="B13" s="6" t="s">
        <v>22</v>
      </c>
      <c r="C13" s="7" t="s">
        <v>23</v>
      </c>
      <c r="D13" s="6"/>
      <c r="E13" s="6"/>
      <c r="F13" s="8"/>
      <c r="G13" s="3">
        <v>58035</v>
      </c>
      <c r="H13" s="4">
        <f t="shared" si="0"/>
        <v>12.74654074236767</v>
      </c>
      <c r="I13" s="4"/>
      <c r="J13" s="4"/>
    </row>
    <row r="14" spans="2:10" ht="15.75">
      <c r="B14" t="s">
        <v>24</v>
      </c>
      <c r="G14">
        <v>10000</v>
      </c>
      <c r="H14" s="5">
        <f t="shared" si="0"/>
        <v>2.1963540522732266</v>
      </c>
      <c r="I14" s="5"/>
      <c r="J14" s="5"/>
    </row>
    <row r="15" spans="2:10" ht="15.75">
      <c r="B15" t="s">
        <v>25</v>
      </c>
      <c r="G15">
        <v>6000</v>
      </c>
      <c r="H15" s="5">
        <f t="shared" si="0"/>
        <v>1.3178124313639359</v>
      </c>
      <c r="I15" s="5">
        <f>SUM(G13:G15)</f>
        <v>74035</v>
      </c>
      <c r="J15" s="5">
        <f>100*(I15/$G$143)</f>
        <v>16.26070722600483</v>
      </c>
    </row>
    <row r="16" spans="1:10" ht="15.75">
      <c r="A16" s="2" t="s">
        <v>26</v>
      </c>
      <c r="B16" s="3" t="s">
        <v>27</v>
      </c>
      <c r="C16" s="3"/>
      <c r="D16" s="3"/>
      <c r="E16" s="3"/>
      <c r="F16" s="3"/>
      <c r="G16" s="3">
        <v>50000</v>
      </c>
      <c r="H16" s="4">
        <f t="shared" si="0"/>
        <v>10.981770261366131</v>
      </c>
      <c r="I16" s="4"/>
      <c r="J16" s="4"/>
    </row>
    <row r="17" spans="2:10" ht="15.75">
      <c r="B17" t="s">
        <v>28</v>
      </c>
      <c r="C17" t="s">
        <v>29</v>
      </c>
      <c r="G17">
        <v>6000</v>
      </c>
      <c r="H17" s="5">
        <f t="shared" si="0"/>
        <v>1.3178124313639359</v>
      </c>
      <c r="I17" s="5"/>
      <c r="J17" s="5"/>
    </row>
    <row r="18" spans="3:10" ht="15.75">
      <c r="C18" t="s">
        <v>30</v>
      </c>
      <c r="G18">
        <v>200</v>
      </c>
      <c r="H18" s="5">
        <f t="shared" si="0"/>
        <v>0.04392708104546453</v>
      </c>
      <c r="I18" s="5"/>
      <c r="J18" s="5"/>
    </row>
    <row r="19" spans="3:10" ht="15.75">
      <c r="C19" t="s">
        <v>31</v>
      </c>
      <c r="G19">
        <v>700</v>
      </c>
      <c r="H19" s="5">
        <f t="shared" si="0"/>
        <v>0.15374478365912583</v>
      </c>
      <c r="I19" s="5"/>
      <c r="J19" s="5"/>
    </row>
    <row r="20" spans="3:10" ht="15.75">
      <c r="C20" t="s">
        <v>32</v>
      </c>
      <c r="G20">
        <v>4600</v>
      </c>
      <c r="H20" s="5">
        <f t="shared" si="0"/>
        <v>1.010322864045684</v>
      </c>
      <c r="I20" s="5"/>
      <c r="J20" s="5"/>
    </row>
    <row r="21" spans="3:10" ht="15.75">
      <c r="C21" t="s">
        <v>33</v>
      </c>
      <c r="G21">
        <v>530</v>
      </c>
      <c r="H21" s="5">
        <f t="shared" si="0"/>
        <v>0.11640676477048101</v>
      </c>
      <c r="I21" s="5"/>
      <c r="J21" s="5"/>
    </row>
    <row r="22" spans="2:10" ht="15.75">
      <c r="B22" t="s">
        <v>34</v>
      </c>
      <c r="G22">
        <v>2000</v>
      </c>
      <c r="H22" s="5">
        <f t="shared" si="0"/>
        <v>0.4392708104546453</v>
      </c>
      <c r="I22" s="5"/>
      <c r="J22" s="5"/>
    </row>
    <row r="23" spans="2:10" ht="15.75">
      <c r="B23" t="s">
        <v>35</v>
      </c>
      <c r="C23" t="s">
        <v>36</v>
      </c>
      <c r="G23">
        <v>3200</v>
      </c>
      <c r="H23" s="5">
        <f t="shared" si="0"/>
        <v>0.7028332967274324</v>
      </c>
      <c r="I23" s="5"/>
      <c r="J23" s="5"/>
    </row>
    <row r="24" spans="3:10" ht="15.75">
      <c r="C24" t="s">
        <v>37</v>
      </c>
      <c r="G24">
        <v>350</v>
      </c>
      <c r="H24" s="5">
        <f t="shared" si="0"/>
        <v>0.07687239182956292</v>
      </c>
      <c r="I24" s="5"/>
      <c r="J24" s="5"/>
    </row>
    <row r="25" spans="3:10" ht="15.75">
      <c r="C25" t="s">
        <v>38</v>
      </c>
      <c r="G25">
        <v>500</v>
      </c>
      <c r="H25" s="5">
        <f t="shared" si="0"/>
        <v>0.10981770261366132</v>
      </c>
      <c r="I25" s="5"/>
      <c r="J25" s="5"/>
    </row>
    <row r="26" spans="3:10" ht="15.75">
      <c r="C26" t="s">
        <v>39</v>
      </c>
      <c r="G26">
        <v>1000</v>
      </c>
      <c r="H26" s="5">
        <f t="shared" si="0"/>
        <v>0.21963540522732264</v>
      </c>
      <c r="I26" s="5"/>
      <c r="J26" s="5"/>
    </row>
    <row r="27" spans="3:10" ht="15.75">
      <c r="C27" t="s">
        <v>40</v>
      </c>
      <c r="D27" t="s">
        <v>41</v>
      </c>
      <c r="G27">
        <v>500</v>
      </c>
      <c r="H27" s="5">
        <f t="shared" si="0"/>
        <v>0.10981770261366132</v>
      </c>
      <c r="I27" s="5"/>
      <c r="J27" s="5"/>
    </row>
    <row r="28" spans="4:10" ht="15.75">
      <c r="D28" t="s">
        <v>42</v>
      </c>
      <c r="G28">
        <v>0</v>
      </c>
      <c r="H28" s="5">
        <f t="shared" si="0"/>
        <v>0</v>
      </c>
      <c r="I28" s="5"/>
      <c r="J28" s="5"/>
    </row>
    <row r="29" spans="4:10" ht="15.75">
      <c r="D29" t="s">
        <v>43</v>
      </c>
      <c r="G29">
        <v>400</v>
      </c>
      <c r="H29" s="5">
        <f t="shared" si="0"/>
        <v>0.08785416209092906</v>
      </c>
      <c r="I29" s="5"/>
      <c r="J29" s="5"/>
    </row>
    <row r="30" spans="3:10" ht="15.75">
      <c r="C30" t="s">
        <v>44</v>
      </c>
      <c r="D30" t="s">
        <v>45</v>
      </c>
      <c r="G30">
        <v>150</v>
      </c>
      <c r="H30" s="5">
        <f t="shared" si="0"/>
        <v>0.032945310784098396</v>
      </c>
      <c r="I30" s="5"/>
      <c r="J30" s="5"/>
    </row>
    <row r="31" spans="3:10" ht="15.75">
      <c r="C31" t="s">
        <v>46</v>
      </c>
      <c r="G31">
        <v>50</v>
      </c>
      <c r="H31" s="5">
        <f t="shared" si="0"/>
        <v>0.010981770261366132</v>
      </c>
      <c r="I31" s="5"/>
      <c r="J31" s="5"/>
    </row>
    <row r="32" spans="3:10" ht="15.75">
      <c r="C32" t="s">
        <v>47</v>
      </c>
      <c r="G32">
        <v>10000</v>
      </c>
      <c r="H32" s="5">
        <f t="shared" si="0"/>
        <v>2.1963540522732266</v>
      </c>
      <c r="I32" s="5"/>
      <c r="J32" s="5"/>
    </row>
    <row r="33" spans="3:10" ht="15.75">
      <c r="C33" t="s">
        <v>48</v>
      </c>
      <c r="D33" t="s">
        <v>49</v>
      </c>
      <c r="G33">
        <v>250</v>
      </c>
      <c r="H33" s="5">
        <f t="shared" si="0"/>
        <v>0.05490885130683066</v>
      </c>
      <c r="I33" s="5"/>
      <c r="J33" s="5"/>
    </row>
    <row r="34" spans="3:10" ht="15.75">
      <c r="C34" t="s">
        <v>50</v>
      </c>
      <c r="G34">
        <v>1550</v>
      </c>
      <c r="H34" s="5">
        <f t="shared" si="0"/>
        <v>0.34043487810235007</v>
      </c>
      <c r="I34" s="5"/>
      <c r="J34" s="5"/>
    </row>
    <row r="35" spans="3:10" ht="15.75">
      <c r="C35" t="s">
        <v>51</v>
      </c>
      <c r="G35">
        <v>2500</v>
      </c>
      <c r="H35" s="5">
        <f t="shared" si="0"/>
        <v>0.5490885130683066</v>
      </c>
      <c r="I35" s="5"/>
      <c r="J35" s="5"/>
    </row>
    <row r="36" spans="3:10" ht="15.75">
      <c r="C36" t="s">
        <v>52</v>
      </c>
      <c r="G36">
        <v>700</v>
      </c>
      <c r="H36" s="5">
        <f t="shared" si="0"/>
        <v>0.15374478365912583</v>
      </c>
      <c r="I36" s="5"/>
      <c r="J36" s="5"/>
    </row>
    <row r="37" spans="2:10" ht="15.75">
      <c r="B37" t="s">
        <v>53</v>
      </c>
      <c r="C37" t="s">
        <v>54</v>
      </c>
      <c r="G37">
        <v>100</v>
      </c>
      <c r="H37" s="5">
        <f t="shared" si="0"/>
        <v>0.021963540522732264</v>
      </c>
      <c r="I37" s="5"/>
      <c r="J37" s="5"/>
    </row>
    <row r="38" spans="3:10" ht="15.75">
      <c r="C38" t="s">
        <v>55</v>
      </c>
      <c r="G38">
        <v>300</v>
      </c>
      <c r="H38" s="5">
        <f t="shared" si="0"/>
        <v>0.06589062156819679</v>
      </c>
      <c r="I38" s="5"/>
      <c r="J38" s="5"/>
    </row>
    <row r="39" spans="2:10" ht="15.75">
      <c r="B39" t="s">
        <v>56</v>
      </c>
      <c r="C39" t="s">
        <v>40</v>
      </c>
      <c r="D39" t="s">
        <v>57</v>
      </c>
      <c r="G39">
        <v>4200</v>
      </c>
      <c r="H39" s="5">
        <f t="shared" si="0"/>
        <v>0.9224687019547552</v>
      </c>
      <c r="I39" s="5"/>
      <c r="J39" s="5"/>
    </row>
    <row r="40" spans="4:10" ht="15.75">
      <c r="D40" t="s">
        <v>58</v>
      </c>
      <c r="G40">
        <v>3300</v>
      </c>
      <c r="H40" s="5">
        <f t="shared" si="0"/>
        <v>0.7247968372501647</v>
      </c>
      <c r="I40" s="5"/>
      <c r="J40" s="5"/>
    </row>
    <row r="41" spans="4:10" ht="15.75">
      <c r="D41" t="s">
        <v>59</v>
      </c>
      <c r="G41">
        <v>400</v>
      </c>
      <c r="H41" s="5">
        <f t="shared" si="0"/>
        <v>0.08785416209092906</v>
      </c>
      <c r="I41" s="5"/>
      <c r="J41" s="5"/>
    </row>
    <row r="42" spans="3:10" ht="15.75">
      <c r="C42" t="s">
        <v>60</v>
      </c>
      <c r="D42" t="s">
        <v>61</v>
      </c>
      <c r="G42">
        <v>1500</v>
      </c>
      <c r="H42" s="5">
        <f t="shared" si="0"/>
        <v>0.32945310784098397</v>
      </c>
      <c r="I42" s="5"/>
      <c r="J42" s="5"/>
    </row>
    <row r="43" spans="4:10" ht="15.75">
      <c r="D43" t="s">
        <v>62</v>
      </c>
      <c r="G43">
        <v>400</v>
      </c>
      <c r="H43" s="5">
        <f t="shared" si="0"/>
        <v>0.08785416209092906</v>
      </c>
      <c r="I43" s="5">
        <f>SUM(G16:G43)</f>
        <v>95380</v>
      </c>
      <c r="J43" s="5">
        <f>100*(I43/$G$143)</f>
        <v>20.948824950582036</v>
      </c>
    </row>
    <row r="44" spans="1:10" ht="15.75">
      <c r="A44" s="2" t="s">
        <v>63</v>
      </c>
      <c r="B44" s="3" t="s">
        <v>64</v>
      </c>
      <c r="C44" s="3" t="s">
        <v>65</v>
      </c>
      <c r="D44" s="3"/>
      <c r="E44" s="3"/>
      <c r="F44" s="3"/>
      <c r="G44" s="3">
        <v>14000</v>
      </c>
      <c r="H44" s="4">
        <f t="shared" si="0"/>
        <v>3.074895673182517</v>
      </c>
      <c r="I44" s="4"/>
      <c r="J44" s="4"/>
    </row>
    <row r="45" spans="1:10" ht="15.75">
      <c r="A45" s="9" t="s">
        <v>66</v>
      </c>
      <c r="B45" t="s">
        <v>67</v>
      </c>
      <c r="G45">
        <v>11500</v>
      </c>
      <c r="H45" s="5">
        <f t="shared" si="0"/>
        <v>2.5258071601142107</v>
      </c>
      <c r="I45" s="5"/>
      <c r="J45" s="5"/>
    </row>
    <row r="46" spans="2:10" ht="15.75">
      <c r="B46" t="s">
        <v>68</v>
      </c>
      <c r="C46" t="s">
        <v>69</v>
      </c>
      <c r="G46">
        <v>6700</v>
      </c>
      <c r="H46" s="5">
        <f t="shared" si="0"/>
        <v>1.4715572150230618</v>
      </c>
      <c r="I46" s="5"/>
      <c r="J46" s="5"/>
    </row>
    <row r="47" spans="3:10" ht="15.75">
      <c r="C47" t="s">
        <v>70</v>
      </c>
      <c r="G47">
        <v>600</v>
      </c>
      <c r="H47" s="5">
        <f t="shared" si="0"/>
        <v>0.13178124313639358</v>
      </c>
      <c r="I47" s="5"/>
      <c r="J47" s="5"/>
    </row>
    <row r="48" spans="2:10" ht="15.75">
      <c r="B48" t="s">
        <v>71</v>
      </c>
      <c r="G48">
        <v>1200</v>
      </c>
      <c r="H48" s="5">
        <f t="shared" si="0"/>
        <v>0.26356248627278717</v>
      </c>
      <c r="I48" s="5"/>
      <c r="J48" s="5"/>
    </row>
    <row r="49" spans="2:10" ht="15.75">
      <c r="B49" t="s">
        <v>72</v>
      </c>
      <c r="G49">
        <v>4000</v>
      </c>
      <c r="H49" s="5">
        <f t="shared" si="0"/>
        <v>0.8785416209092906</v>
      </c>
      <c r="I49" s="5"/>
      <c r="J49" s="5"/>
    </row>
    <row r="50" spans="2:10" ht="15.75">
      <c r="B50" t="s">
        <v>73</v>
      </c>
      <c r="C50" t="s">
        <v>74</v>
      </c>
      <c r="G50">
        <v>40000</v>
      </c>
      <c r="H50" s="5">
        <f t="shared" si="0"/>
        <v>8.785416209092906</v>
      </c>
      <c r="I50" s="5"/>
      <c r="J50" s="5"/>
    </row>
    <row r="51" spans="3:10" ht="15.75">
      <c r="C51" t="s">
        <v>75</v>
      </c>
      <c r="G51">
        <v>3000</v>
      </c>
      <c r="H51" s="5">
        <f t="shared" si="0"/>
        <v>0.6589062156819679</v>
      </c>
      <c r="I51" s="5"/>
      <c r="J51" s="5"/>
    </row>
    <row r="52" spans="3:10" ht="15.75">
      <c r="C52" t="s">
        <v>75</v>
      </c>
      <c r="G52">
        <v>2000</v>
      </c>
      <c r="H52" s="5">
        <f t="shared" si="0"/>
        <v>0.4392708104546453</v>
      </c>
      <c r="I52" s="5"/>
      <c r="J52" s="5"/>
    </row>
    <row r="53" spans="2:10" ht="15.75">
      <c r="B53" t="s">
        <v>76</v>
      </c>
      <c r="C53" t="s">
        <v>77</v>
      </c>
      <c r="G53">
        <v>350</v>
      </c>
      <c r="H53" s="5">
        <f t="shared" si="0"/>
        <v>0.07687239182956292</v>
      </c>
      <c r="I53" s="5"/>
      <c r="J53" s="5"/>
    </row>
    <row r="54" spans="3:10" ht="15.75">
      <c r="C54" t="s">
        <v>78</v>
      </c>
      <c r="G54">
        <v>350</v>
      </c>
      <c r="H54" s="5">
        <f t="shared" si="0"/>
        <v>0.07687239182956292</v>
      </c>
      <c r="I54" s="5"/>
      <c r="J54" s="5"/>
    </row>
    <row r="55" spans="3:10" ht="15.75">
      <c r="C55" t="s">
        <v>79</v>
      </c>
      <c r="G55">
        <v>1500</v>
      </c>
      <c r="H55" s="5">
        <f t="shared" si="0"/>
        <v>0.32945310784098397</v>
      </c>
      <c r="I55" s="5"/>
      <c r="J55" s="5"/>
    </row>
    <row r="56" spans="2:10" ht="15.75">
      <c r="B56" t="s">
        <v>80</v>
      </c>
      <c r="G56">
        <v>8500</v>
      </c>
      <c r="H56" s="5">
        <f t="shared" si="0"/>
        <v>1.8669009444322426</v>
      </c>
      <c r="I56" s="5"/>
      <c r="J56" s="5"/>
    </row>
    <row r="57" spans="2:10" ht="15.75">
      <c r="B57" t="s">
        <v>81</v>
      </c>
      <c r="G57">
        <v>730</v>
      </c>
      <c r="H57" s="5">
        <f t="shared" si="0"/>
        <v>0.16033384581594554</v>
      </c>
      <c r="I57" s="5"/>
      <c r="J57" s="5"/>
    </row>
    <row r="58" spans="2:10" ht="15.75">
      <c r="B58" t="s">
        <v>82</v>
      </c>
      <c r="G58">
        <v>950</v>
      </c>
      <c r="H58" s="5">
        <f t="shared" si="0"/>
        <v>0.2086536349659565</v>
      </c>
      <c r="I58" s="5"/>
      <c r="J58" s="5"/>
    </row>
    <row r="59" spans="2:10" ht="15.75">
      <c r="B59" t="s">
        <v>83</v>
      </c>
      <c r="C59" t="s">
        <v>84</v>
      </c>
      <c r="G59">
        <v>15295</v>
      </c>
      <c r="H59" s="5">
        <f t="shared" si="0"/>
        <v>3.3593235229519</v>
      </c>
      <c r="I59" s="5"/>
      <c r="J59" s="5"/>
    </row>
    <row r="60" spans="2:10" ht="15.75">
      <c r="B60" t="s">
        <v>85</v>
      </c>
      <c r="C60" t="s">
        <v>86</v>
      </c>
      <c r="G60">
        <v>3390</v>
      </c>
      <c r="H60" s="5">
        <f t="shared" si="0"/>
        <v>0.7445640237206238</v>
      </c>
      <c r="I60" s="5"/>
      <c r="J60" s="5"/>
    </row>
    <row r="61" spans="3:10" ht="15.75">
      <c r="C61" t="s">
        <v>87</v>
      </c>
      <c r="G61">
        <v>1500</v>
      </c>
      <c r="H61" s="5">
        <f t="shared" si="0"/>
        <v>0.32945310784098397</v>
      </c>
      <c r="I61" s="5"/>
      <c r="J61" s="5"/>
    </row>
    <row r="62" spans="2:10" ht="15.75">
      <c r="B62" t="s">
        <v>88</v>
      </c>
      <c r="G62">
        <v>185</v>
      </c>
      <c r="H62" s="5">
        <f t="shared" si="0"/>
        <v>0.04063254996705469</v>
      </c>
      <c r="I62" s="5"/>
      <c r="J62" s="5"/>
    </row>
    <row r="63" spans="2:10" ht="15.75">
      <c r="B63" t="s">
        <v>89</v>
      </c>
      <c r="G63">
        <v>1525</v>
      </c>
      <c r="H63" s="5">
        <f t="shared" si="0"/>
        <v>0.33494399297166705</v>
      </c>
      <c r="I63" s="5"/>
      <c r="J63" s="5"/>
    </row>
    <row r="64" spans="2:10" ht="15.75">
      <c r="B64" t="s">
        <v>90</v>
      </c>
      <c r="G64">
        <v>7000</v>
      </c>
      <c r="H64" s="5">
        <f t="shared" si="0"/>
        <v>1.5374478365912585</v>
      </c>
      <c r="I64" s="5">
        <f>SUM(G44:G64)</f>
        <v>124275</v>
      </c>
      <c r="J64" s="5">
        <f>100*(I64/$G$143)</f>
        <v>27.295189984625523</v>
      </c>
    </row>
    <row r="65" spans="1:10" ht="15.75">
      <c r="A65" s="10" t="s">
        <v>91</v>
      </c>
      <c r="B65" s="11" t="s">
        <v>92</v>
      </c>
      <c r="C65" s="11"/>
      <c r="D65" s="11"/>
      <c r="E65" s="11"/>
      <c r="F65" s="11"/>
      <c r="G65" s="11">
        <v>24000</v>
      </c>
      <c r="H65" s="12">
        <f t="shared" si="0"/>
        <v>5.2712497254557436</v>
      </c>
      <c r="I65" s="12">
        <f>G65</f>
        <v>24000</v>
      </c>
      <c r="J65" s="12">
        <f>100*(I65/$G$143)</f>
        <v>5.2712497254557436</v>
      </c>
    </row>
    <row r="66" spans="1:10" ht="15.75">
      <c r="A66" s="2" t="s">
        <v>93</v>
      </c>
      <c r="B66" s="3" t="s">
        <v>94</v>
      </c>
      <c r="C66" s="3"/>
      <c r="D66" s="3"/>
      <c r="E66" s="3"/>
      <c r="F66" s="3"/>
      <c r="G66" s="3">
        <v>1000</v>
      </c>
      <c r="H66" s="4">
        <f t="shared" si="0"/>
        <v>0.21963540522732264</v>
      </c>
      <c r="I66" s="4"/>
      <c r="J66" s="4"/>
    </row>
    <row r="67" spans="1:10" ht="15.75">
      <c r="A67" s="9" t="s">
        <v>95</v>
      </c>
      <c r="B67" t="s">
        <v>96</v>
      </c>
      <c r="G67">
        <v>3000</v>
      </c>
      <c r="H67" s="5">
        <f t="shared" si="0"/>
        <v>0.6589062156819679</v>
      </c>
      <c r="I67" s="5"/>
      <c r="J67" s="5"/>
    </row>
    <row r="68" spans="2:10" ht="15.75">
      <c r="B68" t="s">
        <v>97</v>
      </c>
      <c r="C68" t="s">
        <v>98</v>
      </c>
      <c r="G68">
        <v>15000</v>
      </c>
      <c r="H68" s="5">
        <f aca="true" t="shared" si="1" ref="H68:H131">100*(G68/$G$143)</f>
        <v>3.2945310784098396</v>
      </c>
      <c r="I68" s="5">
        <f>SUM(G66:G68)</f>
        <v>19000</v>
      </c>
      <c r="J68" s="5">
        <f>100*(I68/$G$143)</f>
        <v>4.17307269931913</v>
      </c>
    </row>
    <row r="69" spans="1:10" ht="15.75">
      <c r="A69" s="2" t="s">
        <v>99</v>
      </c>
      <c r="B69" s="3" t="s">
        <v>100</v>
      </c>
      <c r="C69" s="3"/>
      <c r="D69" s="3"/>
      <c r="E69" s="3"/>
      <c r="F69" s="3"/>
      <c r="G69" s="3">
        <v>22000</v>
      </c>
      <c r="H69" s="4">
        <f t="shared" si="1"/>
        <v>4.831978915001098</v>
      </c>
      <c r="I69" s="4"/>
      <c r="J69" s="4"/>
    </row>
    <row r="70" spans="2:10" ht="15.75">
      <c r="B70" t="s">
        <v>101</v>
      </c>
      <c r="G70">
        <v>3000</v>
      </c>
      <c r="H70" s="5">
        <f t="shared" si="1"/>
        <v>0.6589062156819679</v>
      </c>
      <c r="I70" s="5"/>
      <c r="J70" s="5"/>
    </row>
    <row r="71" spans="2:10" ht="15.75">
      <c r="B71" t="s">
        <v>102</v>
      </c>
      <c r="G71">
        <v>6000</v>
      </c>
      <c r="H71" s="5">
        <f t="shared" si="1"/>
        <v>1.3178124313639359</v>
      </c>
      <c r="I71" s="5"/>
      <c r="J71" s="5"/>
    </row>
    <row r="72" spans="2:10" ht="15.75">
      <c r="B72" t="s">
        <v>103</v>
      </c>
      <c r="G72">
        <v>2000</v>
      </c>
      <c r="H72" s="5">
        <f t="shared" si="1"/>
        <v>0.4392708104546453</v>
      </c>
      <c r="I72" s="5">
        <f>SUM(G69:G72)</f>
        <v>33000</v>
      </c>
      <c r="J72" s="5">
        <f>100*(I72/$G$143)</f>
        <v>7.247968372501647</v>
      </c>
    </row>
    <row r="73" spans="1:10" ht="15.75">
      <c r="A73" s="2" t="s">
        <v>104</v>
      </c>
      <c r="B73" s="3" t="s">
        <v>105</v>
      </c>
      <c r="C73" s="3" t="s">
        <v>106</v>
      </c>
      <c r="D73" s="3"/>
      <c r="E73" s="3"/>
      <c r="F73" s="3"/>
      <c r="G73" s="3">
        <v>920</v>
      </c>
      <c r="H73" s="4">
        <f t="shared" si="1"/>
        <v>0.2020645728091368</v>
      </c>
      <c r="I73" s="4"/>
      <c r="J73" s="4"/>
    </row>
    <row r="74" spans="1:10" ht="15.75">
      <c r="A74" s="9" t="s">
        <v>107</v>
      </c>
      <c r="B74" t="s">
        <v>108</v>
      </c>
      <c r="G74">
        <v>500</v>
      </c>
      <c r="H74" s="5">
        <f t="shared" si="1"/>
        <v>0.10981770261366132</v>
      </c>
      <c r="I74" s="5"/>
      <c r="J74" s="5"/>
    </row>
    <row r="75" spans="2:10" ht="15.75">
      <c r="B75" t="s">
        <v>109</v>
      </c>
      <c r="G75">
        <v>200</v>
      </c>
      <c r="H75" s="5">
        <f t="shared" si="1"/>
        <v>0.04392708104546453</v>
      </c>
      <c r="I75" s="5"/>
      <c r="J75" s="5"/>
    </row>
    <row r="76" spans="2:10" ht="15.75">
      <c r="B76" t="s">
        <v>110</v>
      </c>
      <c r="G76">
        <v>50</v>
      </c>
      <c r="H76" s="5">
        <f t="shared" si="1"/>
        <v>0.010981770261366132</v>
      </c>
      <c r="I76" s="5"/>
      <c r="J76" s="5"/>
    </row>
    <row r="77" spans="2:10" ht="15.75">
      <c r="B77" t="s">
        <v>111</v>
      </c>
      <c r="G77">
        <v>200</v>
      </c>
      <c r="H77" s="5">
        <f t="shared" si="1"/>
        <v>0.04392708104546453</v>
      </c>
      <c r="I77" s="5"/>
      <c r="J77" s="5"/>
    </row>
    <row r="78" spans="2:10" ht="15.75">
      <c r="B78" t="s">
        <v>112</v>
      </c>
      <c r="G78">
        <v>700</v>
      </c>
      <c r="H78" s="5">
        <f t="shared" si="1"/>
        <v>0.15374478365912583</v>
      </c>
      <c r="I78" s="5"/>
      <c r="J78" s="5"/>
    </row>
    <row r="79" spans="2:10" ht="15.75">
      <c r="B79" t="s">
        <v>113</v>
      </c>
      <c r="G79">
        <v>200</v>
      </c>
      <c r="H79" s="5">
        <f t="shared" si="1"/>
        <v>0.04392708104546453</v>
      </c>
      <c r="I79" s="5">
        <f>SUM(G73:G79)</f>
        <v>2770</v>
      </c>
      <c r="J79" s="5">
        <f>100*(I79/$G$143)</f>
        <v>0.6083900724796837</v>
      </c>
    </row>
    <row r="80" spans="1:10" ht="15.75">
      <c r="A80" s="2" t="s">
        <v>114</v>
      </c>
      <c r="B80" s="3" t="s">
        <v>115</v>
      </c>
      <c r="C80" s="3"/>
      <c r="D80" s="3"/>
      <c r="E80" s="3"/>
      <c r="F80" s="3"/>
      <c r="G80" s="3">
        <v>2000</v>
      </c>
      <c r="H80" s="4">
        <f t="shared" si="1"/>
        <v>0.4392708104546453</v>
      </c>
      <c r="I80" s="4"/>
      <c r="J80" s="4"/>
    </row>
    <row r="81" spans="1:10" ht="15.75">
      <c r="A81" s="9" t="s">
        <v>116</v>
      </c>
      <c r="B81" t="s">
        <v>117</v>
      </c>
      <c r="G81">
        <v>500</v>
      </c>
      <c r="H81" s="5">
        <f t="shared" si="1"/>
        <v>0.10981770261366132</v>
      </c>
      <c r="I81" s="5">
        <f>SUM(G80:G81)</f>
        <v>2500</v>
      </c>
      <c r="J81" s="5">
        <f>100*(I81/$G$143)</f>
        <v>0.5490885130683066</v>
      </c>
    </row>
    <row r="82" spans="1:10" ht="15.75">
      <c r="A82" s="2" t="s">
        <v>118</v>
      </c>
      <c r="B82" s="3" t="s">
        <v>119</v>
      </c>
      <c r="C82" s="3" t="s">
        <v>120</v>
      </c>
      <c r="D82" s="3"/>
      <c r="E82" s="3"/>
      <c r="F82" s="3"/>
      <c r="G82" s="3">
        <v>200</v>
      </c>
      <c r="H82" s="4">
        <f t="shared" si="1"/>
        <v>0.04392708104546453</v>
      </c>
      <c r="I82" s="4"/>
      <c r="J82" s="4"/>
    </row>
    <row r="83" spans="1:10" ht="15.75">
      <c r="A83" s="9" t="s">
        <v>121</v>
      </c>
      <c r="C83" t="s">
        <v>122</v>
      </c>
      <c r="G83">
        <v>2000</v>
      </c>
      <c r="H83" s="5">
        <f t="shared" si="1"/>
        <v>0.4392708104546453</v>
      </c>
      <c r="I83" s="5"/>
      <c r="J83" s="5"/>
    </row>
    <row r="84" spans="1:10" ht="15.75">
      <c r="A84" s="9" t="s">
        <v>123</v>
      </c>
      <c r="B84" t="s">
        <v>124</v>
      </c>
      <c r="G84">
        <v>5000</v>
      </c>
      <c r="H84" s="5">
        <f t="shared" si="1"/>
        <v>1.0981770261366133</v>
      </c>
      <c r="I84" s="5"/>
      <c r="J84" s="5"/>
    </row>
    <row r="85" spans="2:10" ht="15.75">
      <c r="B85" t="s">
        <v>125</v>
      </c>
      <c r="C85" t="s">
        <v>126</v>
      </c>
      <c r="G85">
        <v>4000</v>
      </c>
      <c r="H85" s="5">
        <f t="shared" si="1"/>
        <v>0.8785416209092906</v>
      </c>
      <c r="I85" s="5"/>
      <c r="J85" s="5"/>
    </row>
    <row r="86" spans="3:10" ht="15.75">
      <c r="C86" t="s">
        <v>127</v>
      </c>
      <c r="G86">
        <v>2400</v>
      </c>
      <c r="H86" s="5">
        <f t="shared" si="1"/>
        <v>0.5271249725455743</v>
      </c>
      <c r="I86" s="5"/>
      <c r="J86" s="5"/>
    </row>
    <row r="87" spans="2:10" ht="15.75">
      <c r="B87" t="s">
        <v>128</v>
      </c>
      <c r="G87">
        <v>2000</v>
      </c>
      <c r="H87" s="5">
        <f t="shared" si="1"/>
        <v>0.4392708104546453</v>
      </c>
      <c r="I87" s="5"/>
      <c r="J87" s="5"/>
    </row>
    <row r="88" spans="1:10" ht="15.75">
      <c r="A88" s="9"/>
      <c r="B88" t="s">
        <v>129</v>
      </c>
      <c r="C88" t="s">
        <v>130</v>
      </c>
      <c r="G88">
        <v>1000</v>
      </c>
      <c r="H88" s="5">
        <f t="shared" si="1"/>
        <v>0.21963540522732264</v>
      </c>
      <c r="I88" s="5"/>
      <c r="J88" s="5"/>
    </row>
    <row r="89" spans="2:10" ht="15.75">
      <c r="B89" t="s">
        <v>131</v>
      </c>
      <c r="C89" t="s">
        <v>132</v>
      </c>
      <c r="G89">
        <v>2000</v>
      </c>
      <c r="H89" s="5">
        <f t="shared" si="1"/>
        <v>0.4392708104546453</v>
      </c>
      <c r="I89" s="5"/>
      <c r="J89" s="5"/>
    </row>
    <row r="90" spans="2:10" ht="15.75">
      <c r="B90" t="s">
        <v>133</v>
      </c>
      <c r="G90">
        <v>1000</v>
      </c>
      <c r="H90" s="5">
        <f t="shared" si="1"/>
        <v>0.21963540522732264</v>
      </c>
      <c r="I90" s="5"/>
      <c r="J90" s="5"/>
    </row>
    <row r="91" spans="2:10" ht="15.75">
      <c r="B91" t="s">
        <v>134</v>
      </c>
      <c r="G91">
        <v>2500</v>
      </c>
      <c r="H91" s="5">
        <f t="shared" si="1"/>
        <v>0.5490885130683066</v>
      </c>
      <c r="I91" s="5"/>
      <c r="J91" s="5"/>
    </row>
    <row r="92" spans="2:10" ht="15.75">
      <c r="B92" t="s">
        <v>135</v>
      </c>
      <c r="G92">
        <v>7000</v>
      </c>
      <c r="H92" s="5">
        <f t="shared" si="1"/>
        <v>1.5374478365912585</v>
      </c>
      <c r="I92" s="5"/>
      <c r="J92" s="5"/>
    </row>
    <row r="93" spans="2:10" ht="15.75">
      <c r="B93" t="s">
        <v>136</v>
      </c>
      <c r="G93">
        <v>1500</v>
      </c>
      <c r="H93" s="5">
        <f t="shared" si="1"/>
        <v>0.32945310784098397</v>
      </c>
      <c r="I93" s="5"/>
      <c r="J93" s="5"/>
    </row>
    <row r="94" spans="2:10" ht="15.75">
      <c r="B94" t="s">
        <v>137</v>
      </c>
      <c r="G94">
        <v>600</v>
      </c>
      <c r="H94" s="5">
        <f t="shared" si="1"/>
        <v>0.13178124313639358</v>
      </c>
      <c r="I94" s="5"/>
      <c r="J94" s="5"/>
    </row>
    <row r="95" spans="2:10" ht="15.75">
      <c r="B95" t="s">
        <v>138</v>
      </c>
      <c r="G95">
        <v>210</v>
      </c>
      <c r="H95" s="5">
        <f t="shared" si="1"/>
        <v>0.04612343509773776</v>
      </c>
      <c r="I95" s="5"/>
      <c r="J95" s="5"/>
    </row>
    <row r="96" spans="2:10" ht="15.75">
      <c r="B96" t="s">
        <v>139</v>
      </c>
      <c r="G96">
        <v>300</v>
      </c>
      <c r="H96" s="5">
        <f t="shared" si="1"/>
        <v>0.06589062156819679</v>
      </c>
      <c r="I96" s="5"/>
      <c r="J96" s="5"/>
    </row>
    <row r="97" spans="2:10" ht="15.75">
      <c r="B97" t="s">
        <v>140</v>
      </c>
      <c r="G97">
        <v>100</v>
      </c>
      <c r="H97" s="5">
        <f t="shared" si="1"/>
        <v>0.021963540522732264</v>
      </c>
      <c r="I97" s="5"/>
      <c r="J97" s="5"/>
    </row>
    <row r="98" spans="2:10" ht="15.75">
      <c r="B98" t="s">
        <v>141</v>
      </c>
      <c r="G98">
        <v>400</v>
      </c>
      <c r="H98" s="5">
        <f t="shared" si="1"/>
        <v>0.08785416209092906</v>
      </c>
      <c r="I98" s="5"/>
      <c r="J98" s="5"/>
    </row>
    <row r="99" spans="2:10" ht="15.75">
      <c r="B99" t="s">
        <v>142</v>
      </c>
      <c r="G99">
        <v>100</v>
      </c>
      <c r="H99" s="5">
        <f t="shared" si="1"/>
        <v>0.021963540522732264</v>
      </c>
      <c r="I99" s="5"/>
      <c r="J99" s="5"/>
    </row>
    <row r="100" spans="2:10" ht="15.75">
      <c r="B100" t="s">
        <v>143</v>
      </c>
      <c r="G100">
        <v>1200</v>
      </c>
      <c r="H100" s="5">
        <f t="shared" si="1"/>
        <v>0.26356248627278717</v>
      </c>
      <c r="I100" s="5"/>
      <c r="J100" s="5"/>
    </row>
    <row r="101" spans="2:8" ht="15.75">
      <c r="B101" t="s">
        <v>144</v>
      </c>
      <c r="G101">
        <v>400</v>
      </c>
      <c r="H101" s="5">
        <f t="shared" si="1"/>
        <v>0.08785416209092906</v>
      </c>
    </row>
    <row r="102" spans="2:10" ht="15.75">
      <c r="B102" t="s">
        <v>145</v>
      </c>
      <c r="G102">
        <v>2000</v>
      </c>
      <c r="H102" s="5">
        <f t="shared" si="1"/>
        <v>0.4392708104546453</v>
      </c>
      <c r="I102" s="5">
        <f>SUM(G82:G102)</f>
        <v>35910</v>
      </c>
      <c r="J102" s="5">
        <f>100*(I102/$G$143)</f>
        <v>7.8871074017131555</v>
      </c>
    </row>
    <row r="103" spans="1:10" ht="15.75">
      <c r="A103" s="2" t="s">
        <v>146</v>
      </c>
      <c r="B103" s="3" t="s">
        <v>147</v>
      </c>
      <c r="C103" s="3"/>
      <c r="D103" s="3"/>
      <c r="E103" s="3"/>
      <c r="F103" s="3"/>
      <c r="G103" s="3">
        <v>10</v>
      </c>
      <c r="H103" s="4">
        <f t="shared" si="1"/>
        <v>0.0021963540522732267</v>
      </c>
      <c r="I103" s="4"/>
      <c r="J103" s="4"/>
    </row>
    <row r="104" spans="2:10" ht="15.75">
      <c r="B104" t="s">
        <v>148</v>
      </c>
      <c r="G104">
        <v>130</v>
      </c>
      <c r="H104" s="5">
        <f t="shared" si="1"/>
        <v>0.028552602679551946</v>
      </c>
      <c r="I104" s="5"/>
      <c r="J104" s="5"/>
    </row>
    <row r="105" spans="2:10" ht="15.75">
      <c r="B105" t="s">
        <v>149</v>
      </c>
      <c r="G105">
        <v>30</v>
      </c>
      <c r="H105" s="5">
        <f t="shared" si="1"/>
        <v>0.006589062156819679</v>
      </c>
      <c r="I105" s="5"/>
      <c r="J105" s="5"/>
    </row>
    <row r="106" spans="2:10" ht="15.75">
      <c r="B106" t="s">
        <v>150</v>
      </c>
      <c r="G106">
        <v>700</v>
      </c>
      <c r="H106" s="5">
        <f t="shared" si="1"/>
        <v>0.15374478365912583</v>
      </c>
      <c r="I106" s="5"/>
      <c r="J106" s="5"/>
    </row>
    <row r="107" spans="2:10" ht="15.75">
      <c r="B107" t="s">
        <v>151</v>
      </c>
      <c r="G107">
        <v>700</v>
      </c>
      <c r="H107" s="5">
        <f t="shared" si="1"/>
        <v>0.15374478365912583</v>
      </c>
      <c r="I107" s="5"/>
      <c r="J107" s="5"/>
    </row>
    <row r="108" spans="2:10" ht="15.75">
      <c r="B108" t="s">
        <v>152</v>
      </c>
      <c r="G108">
        <v>30</v>
      </c>
      <c r="H108" s="5">
        <f t="shared" si="1"/>
        <v>0.006589062156819679</v>
      </c>
      <c r="I108" s="5"/>
      <c r="J108" s="5"/>
    </row>
    <row r="109" spans="2:10" ht="15.75">
      <c r="B109" t="s">
        <v>153</v>
      </c>
      <c r="G109">
        <v>50</v>
      </c>
      <c r="H109" s="5">
        <f t="shared" si="1"/>
        <v>0.010981770261366132</v>
      </c>
      <c r="I109" s="5"/>
      <c r="J109" s="5"/>
    </row>
    <row r="110" spans="2:10" ht="15.75">
      <c r="B110" t="s">
        <v>154</v>
      </c>
      <c r="C110" t="s">
        <v>155</v>
      </c>
      <c r="H110" s="5">
        <f t="shared" si="1"/>
        <v>0</v>
      </c>
      <c r="I110" s="5">
        <f>SUM(G103:G110)</f>
        <v>1650</v>
      </c>
      <c r="J110" s="5">
        <f>100*(I110/$G$143)</f>
        <v>0.3623984186250824</v>
      </c>
    </row>
    <row r="111" spans="1:10" ht="15.75">
      <c r="A111" s="2" t="s">
        <v>156</v>
      </c>
      <c r="B111" s="3" t="s">
        <v>157</v>
      </c>
      <c r="C111" s="3" t="s">
        <v>158</v>
      </c>
      <c r="D111" s="3"/>
      <c r="E111" s="3"/>
      <c r="F111" s="3"/>
      <c r="G111" s="3">
        <v>9000</v>
      </c>
      <c r="H111" s="4">
        <f t="shared" si="1"/>
        <v>1.976718647045904</v>
      </c>
      <c r="I111" s="4"/>
      <c r="J111" s="4"/>
    </row>
    <row r="112" spans="2:10" ht="15.75">
      <c r="B112" t="s">
        <v>159</v>
      </c>
      <c r="G112">
        <v>3000</v>
      </c>
      <c r="H112" s="5">
        <f t="shared" si="1"/>
        <v>0.6589062156819679</v>
      </c>
      <c r="I112" s="5"/>
      <c r="J112" s="5"/>
    </row>
    <row r="113" spans="2:10" ht="15.75">
      <c r="B113" t="s">
        <v>160</v>
      </c>
      <c r="C113" t="s">
        <v>161</v>
      </c>
      <c r="G113">
        <v>6000</v>
      </c>
      <c r="H113" s="5">
        <f t="shared" si="1"/>
        <v>1.3178124313639359</v>
      </c>
      <c r="I113" s="5">
        <f>SUM(G111:G113)</f>
        <v>18000</v>
      </c>
      <c r="J113" s="5">
        <f>100*(I113/$G$143)</f>
        <v>3.953437294091808</v>
      </c>
    </row>
    <row r="114" spans="1:10" ht="15.75">
      <c r="A114" s="2" t="s">
        <v>162</v>
      </c>
      <c r="B114" s="3" t="s">
        <v>163</v>
      </c>
      <c r="C114" s="3" t="s">
        <v>164</v>
      </c>
      <c r="D114" s="3"/>
      <c r="E114" s="3"/>
      <c r="F114" s="3"/>
      <c r="G114" s="3">
        <v>3200</v>
      </c>
      <c r="H114" s="4">
        <f t="shared" si="1"/>
        <v>0.7028332967274324</v>
      </c>
      <c r="I114" s="4"/>
      <c r="J114" s="4"/>
    </row>
    <row r="115" spans="3:10" ht="15.75">
      <c r="C115" t="s">
        <v>165</v>
      </c>
      <c r="G115">
        <v>2200</v>
      </c>
      <c r="H115" s="5">
        <f t="shared" si="1"/>
        <v>0.48319789150010983</v>
      </c>
      <c r="I115" s="5"/>
      <c r="J115" s="5"/>
    </row>
    <row r="116" spans="3:10" ht="15.75">
      <c r="C116" t="s">
        <v>166</v>
      </c>
      <c r="G116">
        <v>700</v>
      </c>
      <c r="H116" s="5">
        <f t="shared" si="1"/>
        <v>0.15374478365912583</v>
      </c>
      <c r="I116" s="5"/>
      <c r="J116" s="5"/>
    </row>
    <row r="117" spans="3:10" ht="15.75">
      <c r="C117" t="s">
        <v>87</v>
      </c>
      <c r="G117">
        <v>1500</v>
      </c>
      <c r="H117" s="5">
        <f t="shared" si="1"/>
        <v>0.32945310784098397</v>
      </c>
      <c r="I117" s="5"/>
      <c r="J117" s="5"/>
    </row>
    <row r="118" spans="3:10" ht="15.75">
      <c r="C118" t="s">
        <v>167</v>
      </c>
      <c r="G118">
        <v>50</v>
      </c>
      <c r="H118" s="5">
        <f t="shared" si="1"/>
        <v>0.010981770261366132</v>
      </c>
      <c r="I118" s="5"/>
      <c r="J118" s="5"/>
    </row>
    <row r="119" spans="3:10" ht="15.75">
      <c r="C119" t="s">
        <v>168</v>
      </c>
      <c r="G119">
        <v>1700</v>
      </c>
      <c r="H119" s="5">
        <f t="shared" si="1"/>
        <v>0.37338018888644847</v>
      </c>
      <c r="I119" s="5"/>
      <c r="J119" s="5"/>
    </row>
    <row r="120" spans="2:10" ht="15.75">
      <c r="B120" t="s">
        <v>40</v>
      </c>
      <c r="C120" t="s">
        <v>169</v>
      </c>
      <c r="G120">
        <v>200</v>
      </c>
      <c r="H120" s="5">
        <f t="shared" si="1"/>
        <v>0.04392708104546453</v>
      </c>
      <c r="I120" s="5"/>
      <c r="J120" s="5"/>
    </row>
    <row r="121" spans="3:10" ht="15.75">
      <c r="C121" t="s">
        <v>170</v>
      </c>
      <c r="G121">
        <v>300</v>
      </c>
      <c r="H121" s="5">
        <f t="shared" si="1"/>
        <v>0.06589062156819679</v>
      </c>
      <c r="I121" s="5"/>
      <c r="J121" s="5"/>
    </row>
    <row r="122" spans="3:10" ht="15.75">
      <c r="C122" t="s">
        <v>171</v>
      </c>
      <c r="G122">
        <v>500</v>
      </c>
      <c r="H122" s="5">
        <f t="shared" si="1"/>
        <v>0.10981770261366132</v>
      </c>
      <c r="I122" s="5"/>
      <c r="J122" s="5"/>
    </row>
    <row r="123" spans="3:10" ht="15.75">
      <c r="C123" t="s">
        <v>172</v>
      </c>
      <c r="G123">
        <v>400</v>
      </c>
      <c r="H123" s="5">
        <f t="shared" si="1"/>
        <v>0.08785416209092906</v>
      </c>
      <c r="I123" s="5"/>
      <c r="J123" s="5"/>
    </row>
    <row r="124" spans="3:10" ht="15.75">
      <c r="C124" t="s">
        <v>173</v>
      </c>
      <c r="G124">
        <v>100</v>
      </c>
      <c r="H124" s="5">
        <f t="shared" si="1"/>
        <v>0.021963540522732264</v>
      </c>
      <c r="I124" s="5"/>
      <c r="J124" s="5"/>
    </row>
    <row r="125" spans="3:10" ht="15.75">
      <c r="C125" t="s">
        <v>174</v>
      </c>
      <c r="G125">
        <v>800</v>
      </c>
      <c r="H125" s="5">
        <f t="shared" si="1"/>
        <v>0.1757083241818581</v>
      </c>
      <c r="I125" s="5"/>
      <c r="J125" s="5"/>
    </row>
    <row r="126" spans="3:10" ht="15.75">
      <c r="C126" t="s">
        <v>175</v>
      </c>
      <c r="G126">
        <v>300</v>
      </c>
      <c r="H126" s="5">
        <f t="shared" si="1"/>
        <v>0.06589062156819679</v>
      </c>
      <c r="I126" s="5"/>
      <c r="J126" s="5"/>
    </row>
    <row r="127" spans="3:10" ht="15.75">
      <c r="C127" t="s">
        <v>176</v>
      </c>
      <c r="G127">
        <v>100</v>
      </c>
      <c r="H127" s="5">
        <f t="shared" si="1"/>
        <v>0.021963540522732264</v>
      </c>
      <c r="I127" s="5"/>
      <c r="J127" s="5"/>
    </row>
    <row r="128" spans="3:10" ht="15.75">
      <c r="C128" t="s">
        <v>177</v>
      </c>
      <c r="G128">
        <v>500</v>
      </c>
      <c r="H128" s="5">
        <f t="shared" si="1"/>
        <v>0.10981770261366132</v>
      </c>
      <c r="I128" s="5"/>
      <c r="J128" s="5"/>
    </row>
    <row r="129" spans="2:10" ht="15.75">
      <c r="B129" t="s">
        <v>178</v>
      </c>
      <c r="C129" t="s">
        <v>179</v>
      </c>
      <c r="G129">
        <v>800</v>
      </c>
      <c r="H129" s="5">
        <f t="shared" si="1"/>
        <v>0.1757083241818581</v>
      </c>
      <c r="I129" s="5"/>
      <c r="J129" s="5"/>
    </row>
    <row r="130" spans="3:10" ht="15.75">
      <c r="C130" t="s">
        <v>180</v>
      </c>
      <c r="G130">
        <v>1200</v>
      </c>
      <c r="H130" s="5">
        <f t="shared" si="1"/>
        <v>0.26356248627278717</v>
      </c>
      <c r="I130" s="5"/>
      <c r="J130" s="5"/>
    </row>
    <row r="131" spans="3:10" ht="15.75">
      <c r="C131" t="s">
        <v>181</v>
      </c>
      <c r="G131">
        <v>300</v>
      </c>
      <c r="H131" s="5">
        <f t="shared" si="1"/>
        <v>0.06589062156819679</v>
      </c>
      <c r="I131" s="5"/>
      <c r="J131" s="5"/>
    </row>
    <row r="132" spans="3:10" ht="15.75">
      <c r="C132" t="s">
        <v>182</v>
      </c>
      <c r="G132">
        <v>300</v>
      </c>
      <c r="H132" s="5">
        <f aca="true" t="shared" si="2" ref="H132:H138">100*(G132/$G$143)</f>
        <v>0.06589062156819679</v>
      </c>
      <c r="I132" s="5"/>
      <c r="J132" s="5"/>
    </row>
    <row r="133" spans="3:10" ht="15.75">
      <c r="C133" t="s">
        <v>183</v>
      </c>
      <c r="G133">
        <v>600</v>
      </c>
      <c r="H133" s="5">
        <f t="shared" si="2"/>
        <v>0.13178124313639358</v>
      </c>
      <c r="I133" s="5"/>
      <c r="J133" s="5"/>
    </row>
    <row r="134" spans="2:10" ht="15.75">
      <c r="B134" t="s">
        <v>184</v>
      </c>
      <c r="C134" t="s">
        <v>185</v>
      </c>
      <c r="H134" s="5">
        <f t="shared" si="2"/>
        <v>0</v>
      </c>
      <c r="I134" s="5"/>
      <c r="J134" s="5"/>
    </row>
    <row r="135" spans="2:10" ht="15.75">
      <c r="B135" t="s">
        <v>186</v>
      </c>
      <c r="G135">
        <v>300</v>
      </c>
      <c r="H135" s="5">
        <f t="shared" si="2"/>
        <v>0.06589062156819679</v>
      </c>
      <c r="I135" s="5"/>
      <c r="J135" s="5"/>
    </row>
    <row r="136" spans="2:10" ht="15.75">
      <c r="B136" t="s">
        <v>187</v>
      </c>
      <c r="C136" t="s">
        <v>188</v>
      </c>
      <c r="G136">
        <v>300</v>
      </c>
      <c r="H136" s="5">
        <f t="shared" si="2"/>
        <v>0.06589062156819679</v>
      </c>
      <c r="I136" s="5"/>
      <c r="J136" s="5"/>
    </row>
    <row r="137" spans="2:10" ht="15.75">
      <c r="B137" t="s">
        <v>189</v>
      </c>
      <c r="C137" t="s">
        <v>190</v>
      </c>
      <c r="G137">
        <v>130</v>
      </c>
      <c r="H137" s="5">
        <f>100*(G137/$G$143)</f>
        <v>0.028552602679551946</v>
      </c>
      <c r="I137" s="5"/>
      <c r="J137" s="5"/>
    </row>
    <row r="138" spans="3:10" ht="15.75">
      <c r="C138" t="s">
        <v>191</v>
      </c>
      <c r="G138">
        <v>300</v>
      </c>
      <c r="H138" s="5">
        <f>100*(G138/$G$143)</f>
        <v>0.06589062156819679</v>
      </c>
      <c r="I138" s="5"/>
      <c r="J138" s="5"/>
    </row>
    <row r="139" spans="2:10" ht="15.75">
      <c r="B139" t="s">
        <v>192</v>
      </c>
      <c r="C139" t="s">
        <v>193</v>
      </c>
      <c r="H139" s="5">
        <f>100*(G139/$G$143)</f>
        <v>0</v>
      </c>
      <c r="I139" s="5"/>
      <c r="J139" s="5"/>
    </row>
    <row r="140" spans="2:10" ht="15.75">
      <c r="B140" t="s">
        <v>194</v>
      </c>
      <c r="G140">
        <v>6000</v>
      </c>
      <c r="H140" s="5">
        <f>100*(G140/$G$143)</f>
        <v>1.3178124313639359</v>
      </c>
      <c r="I140" s="5"/>
      <c r="J140" s="5"/>
    </row>
    <row r="141" spans="2:10" ht="15.75">
      <c r="B141" t="s">
        <v>195</v>
      </c>
      <c r="G141">
        <v>2000</v>
      </c>
      <c r="H141" s="5">
        <f>100*(G141/$G$143)</f>
        <v>0.4392708104546453</v>
      </c>
      <c r="I141" s="5">
        <f>SUM(G114:G141)</f>
        <v>24780</v>
      </c>
      <c r="J141" s="5">
        <f>100*(I141/$G$143)</f>
        <v>5.442565341533055</v>
      </c>
    </row>
    <row r="142" spans="8:10" ht="15.75">
      <c r="H142" s="5"/>
      <c r="I142" s="5"/>
      <c r="J142" s="5"/>
    </row>
    <row r="143" spans="6:10" ht="15.75">
      <c r="F143" s="9" t="s">
        <v>196</v>
      </c>
      <c r="G143" s="9">
        <f>SUM(G4:G142)</f>
        <v>455300</v>
      </c>
      <c r="H143" s="5">
        <f>SUM(H4:H141)</f>
        <v>100.00000000000006</v>
      </c>
      <c r="I143" s="5"/>
      <c r="J143" s="5">
        <f>SUM(J4:J141)</f>
        <v>100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2021-08-05T19:51:59Z</cp:lastPrinted>
  <dcterms:created xsi:type="dcterms:W3CDTF">2021-08-05T19:51:06Z</dcterms:created>
  <dcterms:modified xsi:type="dcterms:W3CDTF">2021-08-05T19:52:32Z</dcterms:modified>
  <cp:category/>
  <cp:version/>
  <cp:contentType/>
  <cp:contentStatus/>
</cp:coreProperties>
</file>